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.cohen\Dropbox\Ivan &amp; JaG\Horizon Group\Marketing\Coronavirus\templates\"/>
    </mc:Choice>
  </mc:AlternateContent>
  <xr:revisionPtr revIDLastSave="0" documentId="8_{12389DFB-0749-472D-994F-FDE3A21398EE}" xr6:coauthVersionLast="45" xr6:coauthVersionMax="45" xr10:uidLastSave="{00000000-0000-0000-0000-000000000000}"/>
  <bookViews>
    <workbookView xWindow="1725" yWindow="585" windowWidth="24945" windowHeight="11835" xr2:uid="{27FF289B-F239-4664-BFDB-82D31B35AD0A}"/>
  </bookViews>
  <sheets>
    <sheet name="Monthly - Mar PAYG" sheetId="1" r:id="rId1"/>
  </sheets>
  <definedNames>
    <definedName name="_xlnm.Print_Area" localSheetId="0">'Monthly - Mar PAYG'!$D$1:$J$46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5" i="1" s="1"/>
  <c r="G16" i="1"/>
  <c r="F13" i="1"/>
  <c r="B10" i="1"/>
  <c r="G19" i="1" s="1"/>
  <c r="B9" i="1"/>
  <c r="G18" i="1" s="1"/>
  <c r="B8" i="1"/>
  <c r="G17" i="1" s="1"/>
  <c r="G24" i="1" l="1"/>
  <c r="I24" i="1" s="1"/>
  <c r="I22" i="1"/>
  <c r="G23" i="1"/>
  <c r="I23" i="1" s="1"/>
  <c r="H25" i="1" l="1"/>
  <c r="H29" i="1" s="1"/>
  <c r="H28" i="1"/>
  <c r="I28" i="1" s="1"/>
  <c r="H26" i="1"/>
  <c r="I26" i="1" s="1"/>
  <c r="H27" i="1"/>
  <c r="I27" i="1" s="1"/>
  <c r="I25" i="1"/>
  <c r="I29" i="1" s="1"/>
  <c r="G29" i="1"/>
  <c r="H42" i="1" s="1"/>
</calcChain>
</file>

<file path=xl/sharedStrings.xml><?xml version="1.0" encoding="utf-8"?>
<sst xmlns="http://schemas.openxmlformats.org/spreadsheetml/2006/main" count="45" uniqueCount="38">
  <si>
    <t>Complete the highlighted cells below</t>
  </si>
  <si>
    <t>March PAYG</t>
  </si>
  <si>
    <t>April (estimate)</t>
  </si>
  <si>
    <t>May (estimate)</t>
  </si>
  <si>
    <t>Stimulus - Boosting Cashflow for employers</t>
  </si>
  <si>
    <t>June (estimate)</t>
  </si>
  <si>
    <t>The 'Boosting Cash Flow for Employers' scheme is NOT cash in hand (unless you were due a refund on your activity statement). It is a credit to what you owe to the Tax Office.</t>
  </si>
  <si>
    <t xml:space="preserve">Prepared for </t>
  </si>
  <si>
    <t>Period</t>
  </si>
  <si>
    <t>PAYG amount</t>
  </si>
  <si>
    <t>March</t>
  </si>
  <si>
    <t>Lodgement Date</t>
  </si>
  <si>
    <t>First boost</t>
  </si>
  <si>
    <t>Second Boost</t>
  </si>
  <si>
    <t>Total</t>
  </si>
  <si>
    <t>April</t>
  </si>
  <si>
    <t xml:space="preserve">May </t>
  </si>
  <si>
    <t>June</t>
  </si>
  <si>
    <t>July</t>
  </si>
  <si>
    <t>August</t>
  </si>
  <si>
    <t>September</t>
  </si>
  <si>
    <t>This forecast tool is based on the ATO guidance and the current legislation</t>
  </si>
  <si>
    <r>
      <t>It is subject to change and is </t>
    </r>
    <r>
      <rPr>
        <b/>
        <i/>
        <sz val="11"/>
        <rFont val="Calibri"/>
        <family val="2"/>
        <scheme val="minor"/>
      </rPr>
      <t xml:space="preserve">provided as a guide. </t>
    </r>
    <r>
      <rPr>
        <i/>
        <sz val="11"/>
        <rFont val="Calibri"/>
        <family val="2"/>
        <scheme val="minor"/>
      </rPr>
      <t>Speak to your accountant to confirm eligibility.</t>
    </r>
  </si>
  <si>
    <t>Key Assumptions</t>
  </si>
  <si>
    <t>* Credits applied into your tax account beginning 28 April 2020</t>
  </si>
  <si>
    <t>* 300% of the March PAYG to normalise for Jan- Mar quarter</t>
  </si>
  <si>
    <t>* Minimum of $10,000 credited on first lodgement</t>
  </si>
  <si>
    <t>* Maximum of $50,000 for the first cash flow boost</t>
  </si>
  <si>
    <t>* If the amount to be credited is below the initial $10,000 minimum, no further amounts will be paid until what the entity is entitled to be paid exceeds the $10,000 minimum</t>
  </si>
  <si>
    <t>* 25% of the total paid in the first cash flow boost payment</t>
  </si>
  <si>
    <t>credited each month for June to September as part of the second cash flow boost payment</t>
  </si>
  <si>
    <t>* Amounts credited on the later of the due date or the lodgement date</t>
  </si>
  <si>
    <t>* The entity is active through the reporting periods</t>
  </si>
  <si>
    <t>Instructions - Monthly PAYG withholder</t>
  </si>
  <si>
    <t>1. Check eligibility</t>
  </si>
  <si>
    <t>3. Print</t>
  </si>
  <si>
    <t xml:space="preserve">2. Complete cells below B7 to B10 </t>
  </si>
  <si>
    <t>Business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</si>
</sst>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_-* #,##0_-;\-* #,##0_-;_-* &quot;-&quot;??_-;_-@_-"/>
    <numFmt numFmtId="166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i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0" fillId="2" borderId="0" xfId="0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4" fillId="0" borderId="0" xfId="0" applyFont="1"/>
    <xf numFmtId="0" fontId="7" fillId="3" borderId="0" xfId="0" applyFont="1" applyFill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164" fontId="0" fillId="0" borderId="5" xfId="1" applyNumberFormat="1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164" fontId="0" fillId="0" borderId="7" xfId="1" applyNumberFormat="1" applyFont="1" applyFill="1" applyBorder="1" applyAlignment="1" applyProtection="1">
      <alignment horizontal="center"/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2" xfId="0" applyFont="1" applyFill="1" applyBorder="1" applyAlignment="1" applyProtection="1">
      <alignment horizontal="center"/>
      <protection hidden="1"/>
    </xf>
    <xf numFmtId="0" fontId="11" fillId="4" borderId="3" xfId="0" applyFon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wrapText="1"/>
      <protection hidden="1"/>
    </xf>
    <xf numFmtId="16" fontId="0" fillId="0" borderId="0" xfId="0" applyNumberFormat="1" applyAlignment="1" applyProtection="1">
      <alignment horizontal="center" wrapText="1"/>
      <protection hidden="1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" fontId="0" fillId="0" borderId="0" xfId="0" applyNumberFormat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165" fontId="0" fillId="0" borderId="0" xfId="1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3" fillId="0" borderId="1" xfId="2" applyNumberFormat="1" applyFont="1" applyFill="1" applyBorder="1" applyProtection="1">
      <protection hidden="1"/>
    </xf>
    <xf numFmtId="164" fontId="3" fillId="0" borderId="2" xfId="2" applyNumberFormat="1" applyFont="1" applyFill="1" applyBorder="1" applyProtection="1">
      <protection hidden="1"/>
    </xf>
    <xf numFmtId="164" fontId="3" fillId="0" borderId="3" xfId="2" applyNumberFormat="1" applyFont="1" applyFill="1" applyBorder="1" applyProtection="1"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wrapText="1"/>
      <protection hidden="1"/>
    </xf>
    <xf numFmtId="166" fontId="13" fillId="0" borderId="0" xfId="2" applyNumberFormat="1" applyFont="1" applyProtection="1">
      <protection hidden="1"/>
    </xf>
    <xf numFmtId="0" fontId="0" fillId="0" borderId="0" xfId="0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left"/>
      <protection hidden="1"/>
    </xf>
    <xf numFmtId="166" fontId="3" fillId="0" borderId="0" xfId="2" applyNumberFormat="1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7" fillId="0" borderId="0" xfId="0" applyFont="1"/>
    <xf numFmtId="0" fontId="18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666749</xdr:colOff>
      <xdr:row>0</xdr:row>
      <xdr:rowOff>133351</xdr:rowOff>
    </xdr:from>
    <xdr:to>
      <xdr:col>8</xdr:col>
      <xdr:colOff>254634</xdr:colOff>
      <xdr:row>5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E0CCC5-CDBB-45D4-9633-E69B1FB7A0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799" y="133351"/>
          <a:ext cx="431228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68D0-0020-4258-A2DB-228113D9A921}">
  <dimension ref="A1:O46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26" customWidth="1"/>
    <col min="2" max="2" width="32.85546875" customWidth="1"/>
    <col min="3" max="3" width="12.28515625" customWidth="1"/>
    <col min="4" max="4" width="3.42578125" style="1" customWidth="1"/>
    <col min="5" max="5" width="21.7109375" style="1" customWidth="1"/>
    <col min="6" max="6" width="17.7109375" style="1" customWidth="1"/>
    <col min="7" max="9" width="15.7109375" style="1" customWidth="1"/>
    <col min="10" max="10" width="3.7109375" customWidth="1"/>
  </cols>
  <sheetData>
    <row r="1" spans="1:15" x14ac:dyDescent="0.25">
      <c r="A1" s="2" t="s">
        <v>33</v>
      </c>
      <c r="J1" s="1"/>
    </row>
    <row r="2" spans="1:15" x14ac:dyDescent="0.25">
      <c r="A2" s="53" t="s">
        <v>34</v>
      </c>
      <c r="J2" s="1"/>
    </row>
    <row r="3" spans="1:15" x14ac:dyDescent="0.25">
      <c r="A3" s="53" t="s">
        <v>36</v>
      </c>
      <c r="J3" s="1"/>
    </row>
    <row r="4" spans="1:15" x14ac:dyDescent="0.25">
      <c r="A4" s="53" t="s">
        <v>35</v>
      </c>
      <c r="J4" s="1"/>
    </row>
    <row r="5" spans="1:15" ht="30" x14ac:dyDescent="0.25">
      <c r="B5" s="54" t="s">
        <v>0</v>
      </c>
      <c r="J5" s="1"/>
    </row>
    <row r="6" spans="1:15" x14ac:dyDescent="0.25">
      <c r="A6" s="2" t="s">
        <v>37</v>
      </c>
      <c r="B6" s="3" t="s">
        <v>37</v>
      </c>
      <c r="J6" s="1"/>
    </row>
    <row r="7" spans="1:15" x14ac:dyDescent="0.25">
      <c r="A7" s="2" t="s">
        <v>1</v>
      </c>
      <c r="B7" s="4">
        <v>17000</v>
      </c>
      <c r="J7" s="1"/>
    </row>
    <row r="8" spans="1:15" ht="18.75" x14ac:dyDescent="0.3">
      <c r="A8" s="2" t="s">
        <v>2</v>
      </c>
      <c r="B8" s="4">
        <f>B7</f>
        <v>17000</v>
      </c>
      <c r="E8" s="5" t="s">
        <v>4</v>
      </c>
      <c r="F8" s="5"/>
      <c r="G8" s="5"/>
      <c r="H8" s="5"/>
      <c r="I8" s="5"/>
      <c r="J8" s="1"/>
    </row>
    <row r="9" spans="1:15" x14ac:dyDescent="0.25">
      <c r="A9" s="2" t="s">
        <v>3</v>
      </c>
      <c r="B9" s="4">
        <f>B7</f>
        <v>17000</v>
      </c>
      <c r="E9" s="6"/>
      <c r="F9" s="6"/>
      <c r="G9" s="6"/>
      <c r="H9" s="6"/>
      <c r="I9" s="6"/>
      <c r="J9" s="1"/>
      <c r="N9" s="7"/>
      <c r="O9" s="7"/>
    </row>
    <row r="10" spans="1:15" ht="36.75" customHeight="1" x14ac:dyDescent="0.25">
      <c r="A10" s="2" t="s">
        <v>5</v>
      </c>
      <c r="B10" s="4">
        <f>B7</f>
        <v>17000</v>
      </c>
      <c r="E10" s="8" t="s">
        <v>6</v>
      </c>
      <c r="F10" s="8"/>
      <c r="G10" s="8"/>
      <c r="H10" s="8"/>
      <c r="I10" s="8"/>
      <c r="J10" s="1"/>
      <c r="N10" s="7"/>
      <c r="O10" s="7"/>
    </row>
    <row r="11" spans="1:15" x14ac:dyDescent="0.25">
      <c r="E11" s="6"/>
      <c r="F11" s="6"/>
      <c r="G11" s="6"/>
      <c r="H11" s="6"/>
      <c r="I11" s="6"/>
      <c r="J11" s="1"/>
      <c r="N11" s="7"/>
      <c r="O11" s="7"/>
    </row>
    <row r="12" spans="1:15" ht="15.75" thickBot="1" x14ac:dyDescent="0.3">
      <c r="A12" s="2"/>
      <c r="E12" s="9"/>
      <c r="F12" s="9"/>
      <c r="G12" s="9"/>
      <c r="H12" s="9"/>
      <c r="I12" s="9"/>
      <c r="J12" s="1"/>
      <c r="N12" s="7"/>
      <c r="O12" s="7"/>
    </row>
    <row r="13" spans="1:15" ht="27.95" customHeight="1" thickBot="1" x14ac:dyDescent="0.4">
      <c r="A13" s="2"/>
      <c r="E13" s="10" t="s">
        <v>7</v>
      </c>
      <c r="F13" s="11" t="str">
        <f>B6</f>
        <v>Business name</v>
      </c>
      <c r="G13" s="12"/>
      <c r="H13" s="12"/>
      <c r="I13" s="13"/>
      <c r="J13" s="1"/>
      <c r="N13" s="7"/>
      <c r="O13" s="7"/>
    </row>
    <row r="14" spans="1:15" ht="15.75" thickBot="1" x14ac:dyDescent="0.3">
      <c r="A14" s="2"/>
      <c r="E14" s="14"/>
      <c r="F14" s="14"/>
      <c r="G14" s="14"/>
      <c r="H14" s="14"/>
      <c r="I14" s="14"/>
      <c r="J14" s="1"/>
      <c r="N14" s="7"/>
      <c r="O14" s="7"/>
    </row>
    <row r="15" spans="1:15" ht="15" customHeight="1" thickBot="1" x14ac:dyDescent="0.3">
      <c r="A15" s="2"/>
      <c r="F15" s="15" t="s">
        <v>8</v>
      </c>
      <c r="G15" s="16" t="s">
        <v>9</v>
      </c>
      <c r="J15" s="1"/>
      <c r="N15" s="7"/>
      <c r="O15" s="7"/>
    </row>
    <row r="16" spans="1:15" x14ac:dyDescent="0.25">
      <c r="A16" s="2"/>
      <c r="F16" s="17" t="s">
        <v>10</v>
      </c>
      <c r="G16" s="18">
        <f>B7</f>
        <v>17000</v>
      </c>
      <c r="J16" s="1"/>
      <c r="N16" s="7"/>
      <c r="O16" s="7"/>
    </row>
    <row r="17" spans="1:15" ht="15" customHeight="1" x14ac:dyDescent="0.25">
      <c r="A17" s="2"/>
      <c r="F17" s="17" t="s">
        <v>2</v>
      </c>
      <c r="G17" s="18">
        <f>B8</f>
        <v>17000</v>
      </c>
      <c r="J17" s="1"/>
      <c r="N17" s="7"/>
      <c r="O17" s="7"/>
    </row>
    <row r="18" spans="1:15" ht="15" customHeight="1" x14ac:dyDescent="0.25">
      <c r="A18" s="2"/>
      <c r="F18" s="17" t="s">
        <v>3</v>
      </c>
      <c r="G18" s="18">
        <f>B9</f>
        <v>17000</v>
      </c>
      <c r="J18" s="1"/>
      <c r="N18" s="7"/>
      <c r="O18" s="7"/>
    </row>
    <row r="19" spans="1:15" ht="15" customHeight="1" thickBot="1" x14ac:dyDescent="0.3">
      <c r="A19" s="2"/>
      <c r="F19" s="19" t="s">
        <v>5</v>
      </c>
      <c r="G19" s="20">
        <f>B10</f>
        <v>17000</v>
      </c>
      <c r="J19" s="1"/>
      <c r="N19" s="7"/>
      <c r="O19" s="7"/>
    </row>
    <row r="20" spans="1:15" ht="15" customHeight="1" thickBot="1" x14ac:dyDescent="0.3">
      <c r="J20" s="1"/>
    </row>
    <row r="21" spans="1:15" ht="16.5" thickBot="1" x14ac:dyDescent="0.3">
      <c r="E21" s="21" t="s">
        <v>8</v>
      </c>
      <c r="F21" s="22" t="s">
        <v>11</v>
      </c>
      <c r="G21" s="23" t="s">
        <v>12</v>
      </c>
      <c r="H21" s="22" t="s">
        <v>13</v>
      </c>
      <c r="I21" s="24" t="s">
        <v>14</v>
      </c>
      <c r="J21" s="1"/>
    </row>
    <row r="22" spans="1:15" x14ac:dyDescent="0.25">
      <c r="E22" s="25" t="s">
        <v>10</v>
      </c>
      <c r="F22" s="26">
        <v>43942</v>
      </c>
      <c r="G22" s="27">
        <f>IF(B7&lt;=3333,10000, IF((B7&gt;3333),IF(B7*3&gt;50000,50000,G16*3)))</f>
        <v>50000</v>
      </c>
      <c r="I22" s="28">
        <f t="shared" ref="I22:I28" si="0">SUM(G22:H22)</f>
        <v>50000</v>
      </c>
      <c r="J22" s="1"/>
    </row>
    <row r="23" spans="1:15" x14ac:dyDescent="0.25">
      <c r="D23" s="29"/>
      <c r="E23" s="30" t="s">
        <v>15</v>
      </c>
      <c r="F23" s="31">
        <v>43972</v>
      </c>
      <c r="G23" s="27">
        <f>IF($B$7&lt;=3333,0,IF(($B$7&gt;3333),IF(($G$22+B8)&gt;50000,50000-$G$22,IF($G$22+B8&lt;=50000,B8))))</f>
        <v>0</v>
      </c>
      <c r="I23" s="28">
        <f t="shared" si="0"/>
        <v>0</v>
      </c>
      <c r="J23" s="1"/>
    </row>
    <row r="24" spans="1:15" ht="15" customHeight="1" x14ac:dyDescent="0.25">
      <c r="E24" s="30" t="s">
        <v>16</v>
      </c>
      <c r="F24" s="31">
        <v>44003</v>
      </c>
      <c r="G24" s="27">
        <f>IF($B$7&lt;=3333,0,IF(($B$7&gt;3333),IF(($G$22+B8+B9)&gt;50000,0,IF(($G$22+B8+B9)&lt;=50000,B9))))</f>
        <v>0</v>
      </c>
      <c r="I24" s="28">
        <f t="shared" si="0"/>
        <v>0</v>
      </c>
      <c r="J24" s="1"/>
    </row>
    <row r="25" spans="1:15" x14ac:dyDescent="0.25">
      <c r="E25" s="30" t="s">
        <v>17</v>
      </c>
      <c r="F25" s="31">
        <v>44033</v>
      </c>
      <c r="G25" s="27">
        <f>IF($B$7&lt;=3333,0,IF(($B$7&gt;3333),IF(($G$22+B8+B9+B10)&gt;50000,0,IF(($G$22+B8+B9+B10)&lt;=50000,B10))))</f>
        <v>0</v>
      </c>
      <c r="H25" s="27">
        <f>SUM(G22:G25)*0.25</f>
        <v>12500</v>
      </c>
      <c r="I25" s="28">
        <f t="shared" si="0"/>
        <v>12500</v>
      </c>
      <c r="J25" s="29"/>
    </row>
    <row r="26" spans="1:15" s="32" customFormat="1" x14ac:dyDescent="0.25">
      <c r="B26" s="29"/>
      <c r="D26" s="1"/>
      <c r="E26" s="30" t="s">
        <v>18</v>
      </c>
      <c r="F26" s="31">
        <v>44064</v>
      </c>
      <c r="G26" s="33"/>
      <c r="H26" s="27">
        <f>H25</f>
        <v>12500</v>
      </c>
      <c r="I26" s="28">
        <f t="shared" si="0"/>
        <v>12500</v>
      </c>
      <c r="J26" s="27"/>
    </row>
    <row r="27" spans="1:15" x14ac:dyDescent="0.25">
      <c r="E27" s="30" t="s">
        <v>19</v>
      </c>
      <c r="F27" s="31">
        <v>44095</v>
      </c>
      <c r="G27" s="33"/>
      <c r="H27" s="27">
        <f>H25</f>
        <v>12500</v>
      </c>
      <c r="I27" s="28">
        <f t="shared" si="0"/>
        <v>12500</v>
      </c>
      <c r="J27" s="27"/>
    </row>
    <row r="28" spans="1:15" ht="15.75" thickBot="1" x14ac:dyDescent="0.3">
      <c r="E28" s="30" t="s">
        <v>20</v>
      </c>
      <c r="F28" s="31">
        <v>44125</v>
      </c>
      <c r="G28" s="33"/>
      <c r="H28" s="27">
        <f>H25</f>
        <v>12500</v>
      </c>
      <c r="I28" s="28">
        <f t="shared" si="0"/>
        <v>12500</v>
      </c>
      <c r="J28" s="27"/>
    </row>
    <row r="29" spans="1:15" ht="15.75" thickBot="1" x14ac:dyDescent="0.3">
      <c r="E29" s="19"/>
      <c r="F29" s="34" t="s">
        <v>14</v>
      </c>
      <c r="G29" s="35">
        <f>SUM(G22:G28)</f>
        <v>50000</v>
      </c>
      <c r="H29" s="36">
        <f>SUM(H22:H28)</f>
        <v>50000</v>
      </c>
      <c r="I29" s="37">
        <f>SUM(I22:I28)</f>
        <v>100000</v>
      </c>
      <c r="J29" s="27"/>
    </row>
    <row r="30" spans="1:15" x14ac:dyDescent="0.25">
      <c r="J30" s="27"/>
    </row>
    <row r="31" spans="1:15" x14ac:dyDescent="0.25">
      <c r="E31" s="38"/>
      <c r="F31" s="38"/>
      <c r="G31" s="38"/>
      <c r="H31" s="38"/>
      <c r="I31" s="38"/>
      <c r="J31" s="27"/>
    </row>
    <row r="32" spans="1:15" x14ac:dyDescent="0.25">
      <c r="E32" s="38" t="s">
        <v>21</v>
      </c>
      <c r="F32" s="38"/>
      <c r="G32" s="38"/>
      <c r="H32" s="38"/>
      <c r="I32" s="38"/>
      <c r="J32" s="1"/>
    </row>
    <row r="33" spans="4:10" x14ac:dyDescent="0.25">
      <c r="E33" s="39" t="s">
        <v>22</v>
      </c>
      <c r="F33" s="39"/>
      <c r="G33" s="39"/>
      <c r="H33" s="39"/>
      <c r="I33" s="39"/>
      <c r="J33" s="1"/>
    </row>
    <row r="34" spans="4:10" x14ac:dyDescent="0.25">
      <c r="E34" s="40"/>
      <c r="F34" s="40"/>
      <c r="G34" s="40"/>
      <c r="H34" s="40"/>
      <c r="I34" s="40"/>
      <c r="J34" s="1"/>
    </row>
    <row r="35" spans="4:10" x14ac:dyDescent="0.25">
      <c r="E35" s="40"/>
      <c r="F35" s="40"/>
      <c r="G35" s="40"/>
      <c r="H35" s="40"/>
      <c r="I35" s="40"/>
      <c r="J35" s="1"/>
    </row>
    <row r="36" spans="4:10" x14ac:dyDescent="0.25">
      <c r="E36" s="41" t="s">
        <v>23</v>
      </c>
      <c r="F36" s="42"/>
      <c r="G36" s="42"/>
      <c r="H36" s="42"/>
      <c r="I36" s="42"/>
      <c r="J36" s="1"/>
    </row>
    <row r="37" spans="4:10" ht="15.75" x14ac:dyDescent="0.25">
      <c r="D37" s="43"/>
      <c r="E37" s="42" t="s">
        <v>24</v>
      </c>
      <c r="F37" s="42"/>
      <c r="G37" s="42"/>
      <c r="H37" s="42"/>
      <c r="I37" s="42"/>
      <c r="J37" s="1"/>
    </row>
    <row r="38" spans="4:10" ht="15.75" x14ac:dyDescent="0.25">
      <c r="E38" s="44" t="s">
        <v>25</v>
      </c>
      <c r="F38" s="44"/>
      <c r="G38" s="44"/>
      <c r="H38" s="44"/>
      <c r="I38" s="44"/>
      <c r="J38" s="1"/>
    </row>
    <row r="39" spans="4:10" ht="15.75" x14ac:dyDescent="0.25">
      <c r="E39" s="44" t="s">
        <v>26</v>
      </c>
      <c r="F39" s="44"/>
      <c r="G39" s="44"/>
      <c r="H39" s="44"/>
      <c r="I39" s="44"/>
      <c r="J39" s="46"/>
    </row>
    <row r="40" spans="4:10" s="45" customFormat="1" ht="15.75" x14ac:dyDescent="0.25">
      <c r="D40" s="1"/>
      <c r="E40" s="44" t="s">
        <v>27</v>
      </c>
      <c r="F40" s="44"/>
      <c r="G40" s="44"/>
      <c r="H40" s="44"/>
      <c r="I40" s="44"/>
      <c r="J40" s="46"/>
    </row>
    <row r="41" spans="4:10" ht="32.25" customHeight="1" x14ac:dyDescent="0.25">
      <c r="E41" s="47" t="s">
        <v>28</v>
      </c>
      <c r="F41" s="47"/>
      <c r="G41" s="47"/>
      <c r="H41" s="47"/>
      <c r="I41" s="47"/>
      <c r="J41" s="46"/>
    </row>
    <row r="42" spans="4:10" x14ac:dyDescent="0.25">
      <c r="E42" s="42" t="s">
        <v>29</v>
      </c>
      <c r="F42" s="42"/>
      <c r="G42" s="42"/>
      <c r="H42" s="48">
        <f>G29</f>
        <v>50000</v>
      </c>
      <c r="I42" s="42"/>
      <c r="J42" s="49"/>
    </row>
    <row r="43" spans="4:10" x14ac:dyDescent="0.25">
      <c r="E43" s="42" t="s">
        <v>30</v>
      </c>
      <c r="F43" s="42"/>
      <c r="G43" s="42"/>
      <c r="H43" s="42"/>
      <c r="I43" s="48"/>
      <c r="J43" s="1"/>
    </row>
    <row r="44" spans="4:10" x14ac:dyDescent="0.25">
      <c r="E44" s="50" t="s">
        <v>31</v>
      </c>
      <c r="F44" s="50"/>
      <c r="G44" s="50"/>
      <c r="H44" s="50"/>
      <c r="I44" s="50"/>
      <c r="J44" s="51"/>
    </row>
    <row r="45" spans="4:10" x14ac:dyDescent="0.25">
      <c r="E45" s="50" t="s">
        <v>32</v>
      </c>
      <c r="F45" s="50"/>
      <c r="G45" s="50"/>
      <c r="H45" s="50"/>
      <c r="I45" s="50"/>
      <c r="J45" s="52"/>
    </row>
    <row r="46" spans="4:10" x14ac:dyDescent="0.25">
      <c r="J46" s="52"/>
    </row>
  </sheetData>
  <sheetProtection algorithmName="SHA-512" hashValue="rAnFgjnU46cbXVNkOsjYU9fEngU8z81+HjmCj//1mAOKNQMObcgS+o2B3JP8dChIsR8wKO/OK1GgGCcAoUKeZQ==" saltValue="8k+a7nUBcHtQVdJu1MSJnw==" spinCount="100000" sheet="1" objects="1" scenarios="1"/>
  <mergeCells count="12">
    <mergeCell ref="E45:I45"/>
    <mergeCell ref="E33:I33"/>
    <mergeCell ref="E38:I38"/>
    <mergeCell ref="E39:I39"/>
    <mergeCell ref="E40:I40"/>
    <mergeCell ref="E41:I41"/>
    <mergeCell ref="E44:I44"/>
    <mergeCell ref="E8:I8"/>
    <mergeCell ref="E10:I10"/>
    <mergeCell ref="F13:I13"/>
    <mergeCell ref="E31:I31"/>
    <mergeCell ref="E32:I3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&amp;L&amp;K1A4E97www.horizonacc.com.au&amp;C&amp;K1A4E9708 9344 7799&amp;R&amp;K1A4E97clientservices@horizonacc.com.au</oddFooter>
  </headerFooter>
  <colBreaks count="1" manualBreakCount="1">
    <brk id="10" max="38" man="1"/>
  </colBreaks>
  <ignoredErrors>
    <ignoredError sqref="B8:B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- Mar PAYG</vt:lpstr>
      <vt:lpstr>'Monthly - Mar PAYG'!Print_Area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Cohen</dc:creator>
  <cp:lastModifiedBy>Julie Cohen</cp:lastModifiedBy>
  <cp:lastPrinted>2020-04-22T01:38:19Z</cp:lastPrinted>
  <dcterms:created xsi:type="dcterms:W3CDTF">2020-04-22T01:36:00Z</dcterms:created>
  <dcterms:modified xsi:type="dcterms:W3CDTF">2020-04-22T01:39:11Z</dcterms:modified>
</cp:coreProperties>
</file>